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2120" windowHeight="9120" activeTab="0"/>
  </bookViews>
  <sheets>
    <sheet name="ЗАЛИШКИ НА 22.06 " sheetId="1" r:id="rId1"/>
  </sheets>
  <definedNames>
    <definedName name="_xlnm._FilterDatabase" localSheetId="0" hidden="1">'ЗАЛИШКИ НА 22.06 '!$A$10:$J$52</definedName>
    <definedName name="_xlnm.Print_Area" localSheetId="0">'ЗАЛИШКИ НА 22.06 '!$A$1:$G$122</definedName>
    <definedName name="сH5">#REF!</definedName>
  </definedNames>
  <calcPr fullCalcOnLoad="1"/>
</workbook>
</file>

<file path=xl/sharedStrings.xml><?xml version="1.0" encoding="utf-8"?>
<sst xmlns="http://schemas.openxmlformats.org/spreadsheetml/2006/main" count="211" uniqueCount="110">
  <si>
    <t>№ п/п</t>
  </si>
  <si>
    <t>КЕКв</t>
  </si>
  <si>
    <t>Сума, грн.</t>
  </si>
  <si>
    <t>Примітка</t>
  </si>
  <si>
    <t>грн.</t>
  </si>
  <si>
    <t>райдержадміністрації</t>
  </si>
  <si>
    <t>Залишки по районному бюджету</t>
  </si>
  <si>
    <t>Всього</t>
  </si>
  <si>
    <t>ВСЬОГО</t>
  </si>
  <si>
    <t>КТКВ</t>
  </si>
  <si>
    <t xml:space="preserve">на заробітну плату </t>
  </si>
  <si>
    <t xml:space="preserve">на енергоносії </t>
  </si>
  <si>
    <t>на інші поточні видатки</t>
  </si>
  <si>
    <t>на капітальні видатки</t>
  </si>
  <si>
    <t>Спрямовано залишок в т.ч:</t>
  </si>
  <si>
    <t>сума, грн</t>
  </si>
  <si>
    <t>% від направленого залишку</t>
  </si>
  <si>
    <t xml:space="preserve">                     використання залишку складає - </t>
  </si>
  <si>
    <t>75,1 %</t>
  </si>
  <si>
    <t>Додаток 2</t>
  </si>
  <si>
    <t>Л.І.Потапенко</t>
  </si>
  <si>
    <t>- 5,0 тис.грн. Гончарівській селищній раді (переможець конкурсу 2013 року)</t>
  </si>
  <si>
    <t>-3,0 тис.грн.  Рад.Слобідській сільській раді (переможець конкурсу 2012 року;</t>
  </si>
  <si>
    <t>-3,0 тис.грн. Слабинській сільській раді (переможець конкурсу 2013 року</t>
  </si>
  <si>
    <t>Загальний фонд котловий рахунок</t>
  </si>
  <si>
    <t>КПКВ</t>
  </si>
  <si>
    <t>0150</t>
  </si>
  <si>
    <t>На виплату заробітної плати працівникам районної ради</t>
  </si>
  <si>
    <t>1020</t>
  </si>
  <si>
    <t>2111</t>
  </si>
  <si>
    <t>Розпорядник коштів</t>
  </si>
  <si>
    <t>Відділ освіти</t>
  </si>
  <si>
    <t>РДА (ЦПМСД)</t>
  </si>
  <si>
    <t>Всього направлено</t>
  </si>
  <si>
    <t>грн</t>
  </si>
  <si>
    <t xml:space="preserve">Залиш.на котловому рахунку  на 01.01.20р- 3 456 186,44 грн., з них: обор-кас. готівка -10 000 грн. </t>
  </si>
  <si>
    <t>проведення поточного ремонту частини приміщення Брусилівської ЗОШ І-ІІІ ступенів</t>
  </si>
  <si>
    <t>ЗАЛИШКИ НА 01.01.2020 РОКУ</t>
  </si>
  <si>
    <t>для заміни вікон та дверей в приміщенні Брусилівської ЗОШ</t>
  </si>
  <si>
    <t>для заміни вікон у Киселівському НВК</t>
  </si>
  <si>
    <t>Всього залишки ЗФ на 01.01.20</t>
  </si>
  <si>
    <t>На оплату енергоносіїв за рахунок іншої дотації від Седнівської с/р</t>
  </si>
  <si>
    <t xml:space="preserve">Загальний фонд - залишки субвенції з місцевого бюджету на надання державної підтримки особам з особливими освітніми потребами </t>
  </si>
  <si>
    <t>Загальний фонд -субвенції з місцевого бюджету на здійснення переданих видатків у сфері освіти за рахунок коштів освітньої субвенції (інклюзивний центр)</t>
  </si>
  <si>
    <t>Загальний фонд -Освітня субвенція</t>
  </si>
  <si>
    <t>Загальний  фонд- залишки інших дотацій</t>
  </si>
  <si>
    <t>Загальний  фонд- інші субвенції</t>
  </si>
  <si>
    <t>Начальник фінансового відділу</t>
  </si>
  <si>
    <t>РДА (РДА)</t>
  </si>
  <si>
    <t>2010</t>
  </si>
  <si>
    <t>придбання засобів індивідуального захисту для медичних працівників та лікарських засобів, виробів медичного призначення, дезінфікуючих засобів та антисептиків при ускладненні епідемічної ситуації по  коронавірусу</t>
  </si>
  <si>
    <t xml:space="preserve"> Для виплати заробітної плати з нарахуваннями для КНП  „Чернігівська центральна районна лікарня”</t>
  </si>
  <si>
    <t>для запобігання занесенню і поширенню випадків гострої респіраторної хвороби, спричиненої коронавірусом на придбання засобів індивідуального захисту та дезінфекційних засобів</t>
  </si>
  <si>
    <t>для створення матеріального резерву для запобігання, ліквідації надзвичайних ситуацій техногенного і природного характеру та їх наслідків у Чернігівському районі на придбання лікарських засобів, виробів медичного призначення, засобів індивідуального захисту та дезінфікуючих засобів при ускладненні епідемічної ситуації по  коронавірусу.</t>
  </si>
  <si>
    <t>8110</t>
  </si>
  <si>
    <t>РДА</t>
  </si>
  <si>
    <t>для районної державної адміністрації (КНП  „Чернігівська центральна районна лікарня</t>
  </si>
  <si>
    <t>РДА (ЦРЛ)</t>
  </si>
  <si>
    <t>Загальний  фонд- залишки дотації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</si>
  <si>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2210-157940 грн,2220-113060грн</t>
  </si>
  <si>
    <t>2114</t>
  </si>
  <si>
    <t>на забезпечення централізованих заходів з лікування хворих на цукровий та нецукровий діабет</t>
  </si>
  <si>
    <t>Відділ освіти, сім"ї, молоді та спорту</t>
  </si>
  <si>
    <t>на забезпечення співфінансування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</si>
  <si>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Районна рада</t>
  </si>
  <si>
    <t>Придбання засобів особистого захисту для ДНЗ</t>
  </si>
  <si>
    <t>5032</t>
  </si>
  <si>
    <t xml:space="preserve">ДЮСШ ФСТ "Колос"( придбання деззасобів, канцтоварів- 5000,0 грн, автопослуги-5500,0 грн, витрати на проживання-5500,0 грн, послуги зв`язку-2000,0 грн, оренда-2000,0 грн) </t>
  </si>
  <si>
    <t>На заробітну плату з нарахуваннями у зв`язку COVID-19 (Постанова КМУ від 24.04.2020 р. №331)</t>
  </si>
  <si>
    <t>Оплата енергоносіїв на завершення опалювальн.періоду</t>
  </si>
  <si>
    <t>Служба у справах дітей</t>
  </si>
  <si>
    <t>3112</t>
  </si>
  <si>
    <t>УСЗН</t>
  </si>
  <si>
    <t>3104</t>
  </si>
  <si>
    <t>Терцентру на заробітну плату на виконання постанови КМУ від 29.04.20 р. №375 -у зв`язку з карантином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</si>
  <si>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</si>
  <si>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</si>
  <si>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Фінвідділ</t>
  </si>
  <si>
    <t>9150</t>
  </si>
  <si>
    <t>Інша дотація на утримання Пісківської с/р (травень-серпень2020р.)</t>
  </si>
  <si>
    <t>Заміна скляної перегородки до великого залу</t>
  </si>
  <si>
    <t>Для встановлення відеоспостереження зовні адмінбудівель</t>
  </si>
  <si>
    <t>0180</t>
  </si>
  <si>
    <t>На виконання районної програми для забезпечення виконання рішень суду</t>
  </si>
  <si>
    <t>1170</t>
  </si>
  <si>
    <t>Придбання автомобіля для  КУ "Інлюзивно-ресурсний центр"</t>
  </si>
  <si>
    <t>Канцтовари, подарунки, заходи до новорічних свят</t>
  </si>
  <si>
    <t>Інша дотація на утримання Пісківської с/р (вересень-жовтень 2020р.)</t>
  </si>
  <si>
    <t>9770</t>
  </si>
  <si>
    <t>Протезування учасників антитерористичної операції</t>
  </si>
  <si>
    <t>Придбання компютерної та оргтехніки для лікарів КНП"ЧЦРЛ" для обслуговування населення за договором медичних гарантій НСЗУ</t>
  </si>
  <si>
    <t>2011</t>
  </si>
  <si>
    <t>Капітальний ремонт частини приміщень другого поверху трьохповерхової будівлі головного корпусу з підвалом КНП "Чернігівська центральна районна лікарня" по вул. Шевченка, 114 в м. Чернігів. Коригування</t>
  </si>
  <si>
    <t>Інша субвенція на співфінансування по будівництву "Амбулаторії ЗПСМ (на 1-2 лікаря) по вул.Шевченка в с.Халявин</t>
  </si>
  <si>
    <t>Придбання спортивного інвентаря ДЮСШ "Колос"</t>
  </si>
  <si>
    <t>3192</t>
  </si>
  <si>
    <t xml:space="preserve">РДА </t>
  </si>
  <si>
    <t>Рада ветеранів на придбання пального, подарунків для ветеранів та наексплутаційні витрати за оренду приміщення</t>
  </si>
  <si>
    <t>на висвітлення діяльності ЧРДА та райради в газету "Наш край"</t>
  </si>
  <si>
    <t>на виконання програми туберкулінодіагностики дітям від 6 до 14 років в населених пунктах Чернігівського району, що на 01 вересня 2020 року не увійшли до складу об`єднаних територіальних громад</t>
  </si>
  <si>
    <t>придбання витратних матеріалів та реактивів з метою обстеження медичних працівників закладів охорони здоров`я Чернігівського району на антитіла до коронавірусу (СOVID-19) методом ІФА</t>
  </si>
  <si>
    <t>Покращення матеріально-технічної бази: придбання периферійних пристроїв до комп`ютерного обладнання</t>
  </si>
  <si>
    <t xml:space="preserve"> на 01.11.2020</t>
  </si>
  <si>
    <t xml:space="preserve">Направлено  на 01.11.2020 року                </t>
  </si>
  <si>
    <t>Залишок на 01.11.2020 року</t>
  </si>
  <si>
    <t>на придбання кисневого концентратора «Біомед»  в     інфекційне    відділення  КНП  «Чернігівська центральна районна лікарня» для    забезпечення життєдіяльності тяжких хворих з гострою респіраторною хворобою COVID – 19</t>
  </si>
  <si>
    <t>на співфінансування заходів з придбання медичного обладнання, устаткування та засобів відповідно до примірного табеля матеріально-технічного оснащення закладів охорони здоров`я для Халявинської амбулаторії ЗПСМ</t>
  </si>
  <si>
    <t>Райрада</t>
  </si>
  <si>
    <t>0191</t>
  </si>
  <si>
    <t>для здійснення протиепідемічних заходів у зв’язку з організацією та проведенням виборів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</si>
</sst>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00"/>
    <numFmt numFmtId="182" formatCode="000"/>
    <numFmt numFmtId="183" formatCode="#,##0.0"/>
    <numFmt numFmtId="184" formatCode="#,##0;[Red]#,##0"/>
    <numFmt numFmtId="185" formatCode="#,##0&quot;р.&quot;_);\(#,##0&quot;р.&quot;\)"/>
    <numFmt numFmtId="186" formatCode="0.0_)"/>
    <numFmt numFmtId="187" formatCode="0.00000"/>
    <numFmt numFmtId="188" formatCode="#,##0.000"/>
    <numFmt numFmtId="189" formatCode="#,##0.0000"/>
    <numFmt numFmtId="190" formatCode="#,##0.00000"/>
    <numFmt numFmtId="191" formatCode="#,##0.000000"/>
    <numFmt numFmtId="192" formatCode="#,##0.0000000"/>
    <numFmt numFmtId="193" formatCode="#,##0\ &quot;р.&quot;;\-#,##0\ &quot;р.&quot;"/>
    <numFmt numFmtId="194" formatCode="#,##0\ &quot;р.&quot;;[Red]\-#,##0\ &quot;р.&quot;"/>
    <numFmt numFmtId="195" formatCode="#,##0.00\ &quot;р.&quot;;\-#,##0.00\ &quot;р.&quot;"/>
    <numFmt numFmtId="196" formatCode="#,##0.00\ &quot;р.&quot;;[Red]\-#,##0.00\ &quot;р.&quot;"/>
    <numFmt numFmtId="197" formatCode="_-* #,##0\ &quot;р.&quot;_-;\-* #,##0\ &quot;р.&quot;_-;_-* &quot;-&quot;\ &quot;р.&quot;_-;_-@_-"/>
    <numFmt numFmtId="198" formatCode="_-* #,##0\ _р_._-;\-* #,##0\ _р_._-;_-* &quot;-&quot;\ _р_._-;_-@_-"/>
    <numFmt numFmtId="199" formatCode="_-* #,##0.00\ &quot;р.&quot;_-;\-* #,##0.00\ &quot;р.&quot;_-;_-* &quot;-&quot;??\ &quot;р.&quot;_-;_-@_-"/>
    <numFmt numFmtId="200" formatCode="_-* #,##0.00\ _р_._-;\-* #,##0.00\ _р_._-;_-* &quot;-&quot;??\ 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0.000"/>
    <numFmt numFmtId="206" formatCode="0.000000000"/>
    <numFmt numFmtId="207" formatCode="0.0000000000"/>
    <numFmt numFmtId="208" formatCode="0.00000000"/>
    <numFmt numFmtId="209" formatCode="0.0000000"/>
    <numFmt numFmtId="210" formatCode="0.000000"/>
    <numFmt numFmtId="211" formatCode="0.0000"/>
    <numFmt numFmtId="212" formatCode="#,##0.0\ &quot;грн.&quot;;[Red]\-#,##0.0\ &quot;грн.&quot;"/>
    <numFmt numFmtId="213" formatCode="#,##0.000\ &quot;грн.&quot;;[Red]\-#,##0.000\ &quot;грн.&quot;"/>
    <numFmt numFmtId="214" formatCode="#,##0.0000\ &quot;грн.&quot;;[Red]\-#,##0.0000\ &quot;грн.&quot;"/>
    <numFmt numFmtId="215" formatCode="#,##0.0000_ ;[Red]\-#,##0.0000\ "/>
    <numFmt numFmtId="216" formatCode="#,##0.000_ ;[Red]\-#,##0.000\ "/>
    <numFmt numFmtId="217" formatCode="#,##0.00_ ;[Red]\-#,##0.00\ "/>
    <numFmt numFmtId="218" formatCode="#,##0.0_ ;[Red]\-#,##0.0\ "/>
    <numFmt numFmtId="219" formatCode="#,##0_ ;[Red]\-#,##0\ 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6"/>
      <name val="Times New Roman"/>
      <family val="1"/>
    </font>
    <font>
      <sz val="2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.5"/>
      <name val="Times New Roman"/>
      <family val="1"/>
    </font>
    <font>
      <i/>
      <sz val="11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8"/>
      <name val="Segoe U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57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wrapText="1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183" fontId="7" fillId="33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183" fontId="7" fillId="33" borderId="0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center" wrapText="1"/>
    </xf>
    <xf numFmtId="180" fontId="7" fillId="33" borderId="10" xfId="0" applyNumberFormat="1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left" vertical="top" wrapText="1"/>
    </xf>
    <xf numFmtId="4" fontId="7" fillId="33" borderId="0" xfId="0" applyNumberFormat="1" applyFont="1" applyFill="1" applyBorder="1" applyAlignment="1">
      <alignment horizontal="center" wrapText="1"/>
    </xf>
    <xf numFmtId="180" fontId="7" fillId="33" borderId="0" xfId="0" applyNumberFormat="1" applyFont="1" applyFill="1" applyBorder="1" applyAlignment="1">
      <alignment horizont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right" wrapText="1"/>
    </xf>
    <xf numFmtId="49" fontId="6" fillId="0" borderId="0" xfId="0" applyNumberFormat="1" applyFont="1" applyAlignment="1">
      <alignment horizontal="left"/>
    </xf>
    <xf numFmtId="4" fontId="6" fillId="0" borderId="10" xfId="0" applyNumberFormat="1" applyFont="1" applyBorder="1" applyAlignment="1">
      <alignment horizontal="left"/>
    </xf>
    <xf numFmtId="4" fontId="6" fillId="0" borderId="10" xfId="0" applyNumberFormat="1" applyFont="1" applyBorder="1" applyAlignment="1">
      <alignment vertical="center" wrapText="1"/>
    </xf>
    <xf numFmtId="4" fontId="6" fillId="34" borderId="11" xfId="0" applyNumberFormat="1" applyFont="1" applyFill="1" applyBorder="1" applyAlignment="1">
      <alignment horizontal="left"/>
    </xf>
    <xf numFmtId="4" fontId="4" fillId="0" borderId="0" xfId="0" applyNumberFormat="1" applyFont="1" applyAlignment="1">
      <alignment/>
    </xf>
    <xf numFmtId="4" fontId="7" fillId="33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/>
    </xf>
    <xf numFmtId="0" fontId="8" fillId="0" borderId="10" xfId="0" applyFont="1" applyBorder="1" applyAlignment="1">
      <alignment horizontal="justify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justify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Fill="1" applyBorder="1" applyAlignment="1">
      <alignment horizontal="left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wrapText="1"/>
    </xf>
    <xf numFmtId="49" fontId="8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0" fontId="7" fillId="0" borderId="0" xfId="0" applyFont="1" applyAlignment="1">
      <alignment horizontal="left"/>
    </xf>
    <xf numFmtId="4" fontId="6" fillId="34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4" fontId="6" fillId="34" borderId="10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2" fontId="12" fillId="0" borderId="11" xfId="0" applyNumberFormat="1" applyFont="1" applyBorder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4" fontId="7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4" fontId="6" fillId="0" borderId="0" xfId="0" applyNumberFormat="1" applyFont="1" applyAlignment="1">
      <alignment horizontal="left"/>
    </xf>
    <xf numFmtId="2" fontId="6" fillId="35" borderId="0" xfId="0" applyNumberFormat="1" applyFont="1" applyFill="1" applyAlignment="1">
      <alignment horizontal="left"/>
    </xf>
    <xf numFmtId="0" fontId="10" fillId="0" borderId="10" xfId="0" applyFont="1" applyFill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/>
    </xf>
    <xf numFmtId="0" fontId="3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2" fontId="3" fillId="0" borderId="0" xfId="0" applyNumberFormat="1" applyFont="1" applyAlignment="1">
      <alignment/>
    </xf>
    <xf numFmtId="0" fontId="8" fillId="36" borderId="10" xfId="0" applyFont="1" applyFill="1" applyBorder="1" applyAlignment="1">
      <alignment horizontal="center" vertical="top" wrapText="1"/>
    </xf>
    <xf numFmtId="49" fontId="8" fillId="36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2" fontId="8" fillId="0" borderId="1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justify"/>
    </xf>
    <xf numFmtId="0" fontId="3" fillId="0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Alignment="1">
      <alignment horizontal="left" wrapText="1"/>
    </xf>
    <xf numFmtId="0" fontId="7" fillId="33" borderId="0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6"/>
  <sheetViews>
    <sheetView tabSelected="1" view="pageBreakPreview" zoomScale="124" zoomScaleSheetLayoutView="124" zoomScalePageLayoutView="0" workbookViewId="0" topLeftCell="A65">
      <selection activeCell="E123" sqref="E123"/>
    </sheetView>
  </sheetViews>
  <sheetFormatPr defaultColWidth="9.00390625" defaultRowHeight="12.75"/>
  <cols>
    <col min="1" max="1" width="8.125" style="0" customWidth="1"/>
    <col min="2" max="2" width="16.375" style="0" customWidth="1"/>
    <col min="3" max="3" width="11.50390625" style="0" customWidth="1"/>
    <col min="4" max="4" width="8.875" style="0" customWidth="1"/>
    <col min="5" max="5" width="14.875" style="0" customWidth="1"/>
    <col min="6" max="6" width="57.125" style="0" customWidth="1"/>
    <col min="7" max="7" width="13.50390625" style="0" customWidth="1"/>
    <col min="8" max="8" width="14.875" style="0" customWidth="1"/>
    <col min="10" max="10" width="4.875" style="0" customWidth="1"/>
  </cols>
  <sheetData>
    <row r="1" ht="12.75">
      <c r="G1" t="s">
        <v>19</v>
      </c>
    </row>
    <row r="2" spans="1:7" ht="21.75" customHeight="1">
      <c r="A2" s="1"/>
      <c r="B2" s="104" t="s">
        <v>6</v>
      </c>
      <c r="C2" s="104"/>
      <c r="D2" s="104"/>
      <c r="E2" s="104"/>
      <c r="F2" s="104"/>
      <c r="G2" s="2"/>
    </row>
    <row r="3" spans="1:7" ht="15" customHeight="1">
      <c r="A3" s="1"/>
      <c r="B3" s="104" t="s">
        <v>102</v>
      </c>
      <c r="C3" s="104"/>
      <c r="D3" s="104"/>
      <c r="E3" s="104"/>
      <c r="F3" s="104"/>
      <c r="G3" s="2"/>
    </row>
    <row r="4" spans="1:7" ht="15">
      <c r="A4" s="1"/>
      <c r="B4" s="104" t="s">
        <v>24</v>
      </c>
      <c r="C4" s="104"/>
      <c r="D4" s="104"/>
      <c r="E4" s="104"/>
      <c r="F4" s="104"/>
      <c r="G4" s="1" t="s">
        <v>4</v>
      </c>
    </row>
    <row r="5" spans="1:8" ht="24.75" customHeight="1">
      <c r="A5" s="105" t="s">
        <v>35</v>
      </c>
      <c r="B5" s="105"/>
      <c r="C5" s="105"/>
      <c r="D5" s="105"/>
      <c r="E5" s="105"/>
      <c r="F5" s="105"/>
      <c r="G5" s="55">
        <f>3456186.44-10000</f>
        <v>3446186.44</v>
      </c>
      <c r="H5" s="37"/>
    </row>
    <row r="6" spans="1:8" ht="18" customHeight="1">
      <c r="A6" s="101" t="s">
        <v>103</v>
      </c>
      <c r="B6" s="101"/>
      <c r="C6" s="101"/>
      <c r="D6" s="101"/>
      <c r="E6" s="101"/>
      <c r="F6" s="101"/>
      <c r="G6" s="25">
        <f>E45</f>
        <v>2980344.5</v>
      </c>
      <c r="H6" s="37"/>
    </row>
    <row r="7" spans="1:7" ht="21.75" customHeight="1">
      <c r="A7" s="103" t="s">
        <v>104</v>
      </c>
      <c r="B7" s="103"/>
      <c r="C7" s="103"/>
      <c r="D7" s="103"/>
      <c r="E7" s="103"/>
      <c r="F7" s="103"/>
      <c r="G7" s="26">
        <f>G5-G6</f>
        <v>465841.93999999994</v>
      </c>
    </row>
    <row r="8" spans="1:7" ht="14.25" customHeight="1">
      <c r="A8" s="38"/>
      <c r="B8" s="104"/>
      <c r="C8" s="104"/>
      <c r="D8" s="104"/>
      <c r="E8" s="102"/>
      <c r="F8" s="102"/>
      <c r="G8" s="39"/>
    </row>
    <row r="9" spans="1:7" ht="11.25" customHeight="1">
      <c r="A9" s="3"/>
      <c r="B9" s="3"/>
      <c r="C9" s="3"/>
      <c r="D9" s="3"/>
      <c r="E9" s="3"/>
      <c r="F9" s="3"/>
      <c r="G9" s="27"/>
    </row>
    <row r="10" spans="1:7" ht="15">
      <c r="A10" s="90" t="s">
        <v>0</v>
      </c>
      <c r="B10" s="90" t="s">
        <v>30</v>
      </c>
      <c r="C10" s="96" t="s">
        <v>25</v>
      </c>
      <c r="D10" s="90" t="s">
        <v>1</v>
      </c>
      <c r="E10" s="96" t="s">
        <v>2</v>
      </c>
      <c r="F10" s="96" t="s">
        <v>3</v>
      </c>
      <c r="G10" s="1"/>
    </row>
    <row r="11" spans="1:7" ht="13.5" customHeight="1">
      <c r="A11" s="90"/>
      <c r="B11" s="90"/>
      <c r="C11" s="97"/>
      <c r="D11" s="90"/>
      <c r="E11" s="97"/>
      <c r="F11" s="97"/>
      <c r="G11" s="1"/>
    </row>
    <row r="12" spans="1:7" s="11" customFormat="1" ht="0.75" customHeight="1">
      <c r="A12" s="40">
        <v>1</v>
      </c>
      <c r="B12" s="40">
        <v>10116</v>
      </c>
      <c r="C12" s="50" t="s">
        <v>26</v>
      </c>
      <c r="D12" s="40">
        <v>2100</v>
      </c>
      <c r="E12" s="52"/>
      <c r="F12" s="41" t="s">
        <v>27</v>
      </c>
      <c r="G12" s="1"/>
    </row>
    <row r="13" spans="1:7" s="83" customFormat="1" ht="14.25" customHeight="1">
      <c r="A13" s="79">
        <v>1</v>
      </c>
      <c r="B13" s="79" t="s">
        <v>57</v>
      </c>
      <c r="C13" s="80" t="s">
        <v>49</v>
      </c>
      <c r="D13" s="79">
        <v>2220</v>
      </c>
      <c r="E13" s="81">
        <v>234860</v>
      </c>
      <c r="F13" s="91" t="s">
        <v>50</v>
      </c>
      <c r="G13" s="82"/>
    </row>
    <row r="14" spans="1:7" s="83" customFormat="1" ht="45" customHeight="1">
      <c r="A14" s="79">
        <v>2</v>
      </c>
      <c r="B14" s="79" t="s">
        <v>32</v>
      </c>
      <c r="C14" s="80" t="s">
        <v>29</v>
      </c>
      <c r="D14" s="79">
        <v>2210</v>
      </c>
      <c r="E14" s="81">
        <v>27700</v>
      </c>
      <c r="F14" s="92"/>
      <c r="G14" s="82"/>
    </row>
    <row r="15" spans="1:7" s="83" customFormat="1" ht="33" customHeight="1">
      <c r="A15" s="79">
        <v>3</v>
      </c>
      <c r="B15" s="79" t="s">
        <v>57</v>
      </c>
      <c r="C15" s="80" t="s">
        <v>49</v>
      </c>
      <c r="D15" s="79">
        <v>2111</v>
      </c>
      <c r="E15" s="81">
        <v>177082</v>
      </c>
      <c r="F15" s="84" t="s">
        <v>51</v>
      </c>
      <c r="G15" s="82"/>
    </row>
    <row r="16" spans="1:7" s="83" customFormat="1" ht="25.5" customHeight="1">
      <c r="A16" s="79">
        <v>4</v>
      </c>
      <c r="B16" s="79" t="s">
        <v>57</v>
      </c>
      <c r="C16" s="80" t="s">
        <v>49</v>
      </c>
      <c r="D16" s="79">
        <v>2220</v>
      </c>
      <c r="E16" s="81">
        <v>136539</v>
      </c>
      <c r="F16" s="88" t="s">
        <v>52</v>
      </c>
      <c r="G16" s="82"/>
    </row>
    <row r="17" spans="1:7" s="83" customFormat="1" ht="45" customHeight="1">
      <c r="A17" s="79">
        <v>5</v>
      </c>
      <c r="B17" s="79" t="s">
        <v>32</v>
      </c>
      <c r="C17" s="80" t="s">
        <v>29</v>
      </c>
      <c r="D17" s="79">
        <v>2210</v>
      </c>
      <c r="E17" s="81">
        <v>50000</v>
      </c>
      <c r="F17" s="88"/>
      <c r="G17" s="82"/>
    </row>
    <row r="18" spans="1:7" s="83" customFormat="1" ht="111.75" customHeight="1">
      <c r="A18" s="79">
        <v>6</v>
      </c>
      <c r="B18" s="79" t="s">
        <v>55</v>
      </c>
      <c r="C18" s="80" t="s">
        <v>54</v>
      </c>
      <c r="D18" s="79" t="s">
        <v>59</v>
      </c>
      <c r="E18" s="81">
        <v>271000</v>
      </c>
      <c r="F18" s="85" t="s">
        <v>53</v>
      </c>
      <c r="G18" s="82"/>
    </row>
    <row r="19" spans="1:7" s="83" customFormat="1" ht="32.25" customHeight="1">
      <c r="A19" s="79">
        <v>7</v>
      </c>
      <c r="B19" s="79" t="s">
        <v>55</v>
      </c>
      <c r="C19" s="80" t="s">
        <v>60</v>
      </c>
      <c r="D19" s="79">
        <v>2730</v>
      </c>
      <c r="E19" s="81">
        <v>25470</v>
      </c>
      <c r="F19" s="85" t="s">
        <v>61</v>
      </c>
      <c r="G19" s="82"/>
    </row>
    <row r="20" spans="1:7" s="83" customFormat="1" ht="68.25" customHeight="1">
      <c r="A20" s="79">
        <v>8</v>
      </c>
      <c r="B20" s="79" t="s">
        <v>62</v>
      </c>
      <c r="C20" s="80" t="s">
        <v>28</v>
      </c>
      <c r="D20" s="79">
        <v>3110</v>
      </c>
      <c r="E20" s="81">
        <v>53000</v>
      </c>
      <c r="F20" s="85" t="s">
        <v>63</v>
      </c>
      <c r="G20" s="82"/>
    </row>
    <row r="21" spans="1:7" s="83" customFormat="1" ht="23.25" customHeight="1">
      <c r="A21" s="79">
        <v>9</v>
      </c>
      <c r="B21" s="79" t="s">
        <v>64</v>
      </c>
      <c r="C21" s="80" t="s">
        <v>26</v>
      </c>
      <c r="D21" s="79">
        <v>2240</v>
      </c>
      <c r="E21" s="81">
        <v>59000</v>
      </c>
      <c r="F21" s="86" t="s">
        <v>81</v>
      </c>
      <c r="G21" s="82"/>
    </row>
    <row r="22" spans="1:7" s="83" customFormat="1" ht="23.25" customHeight="1">
      <c r="A22" s="79">
        <v>10</v>
      </c>
      <c r="B22" s="79" t="s">
        <v>64</v>
      </c>
      <c r="C22" s="80" t="s">
        <v>26</v>
      </c>
      <c r="D22" s="79">
        <v>2240</v>
      </c>
      <c r="E22" s="81">
        <v>90000</v>
      </c>
      <c r="F22" s="86" t="s">
        <v>80</v>
      </c>
      <c r="G22" s="82"/>
    </row>
    <row r="23" spans="1:7" s="83" customFormat="1" ht="21" customHeight="1">
      <c r="A23" s="79">
        <v>11</v>
      </c>
      <c r="B23" s="109" t="s">
        <v>62</v>
      </c>
      <c r="C23" s="80" t="s">
        <v>28</v>
      </c>
      <c r="D23" s="79">
        <v>2210</v>
      </c>
      <c r="E23" s="81">
        <v>100000</v>
      </c>
      <c r="F23" s="85" t="s">
        <v>65</v>
      </c>
      <c r="G23" s="82"/>
    </row>
    <row r="24" spans="1:7" s="83" customFormat="1" ht="68.25" customHeight="1">
      <c r="A24" s="79">
        <v>12</v>
      </c>
      <c r="B24" s="110"/>
      <c r="C24" s="80" t="s">
        <v>66</v>
      </c>
      <c r="D24" s="79">
        <v>2610</v>
      </c>
      <c r="E24" s="81">
        <v>20000</v>
      </c>
      <c r="F24" s="85" t="s">
        <v>67</v>
      </c>
      <c r="G24" s="82"/>
    </row>
    <row r="25" spans="1:7" s="83" customFormat="1" ht="27.75" customHeight="1">
      <c r="A25" s="79">
        <v>13</v>
      </c>
      <c r="B25" s="79" t="s">
        <v>57</v>
      </c>
      <c r="C25" s="80" t="s">
        <v>49</v>
      </c>
      <c r="D25" s="79">
        <v>2610</v>
      </c>
      <c r="E25" s="81">
        <v>460900</v>
      </c>
      <c r="F25" s="85" t="s">
        <v>68</v>
      </c>
      <c r="G25" s="82"/>
    </row>
    <row r="26" spans="1:7" s="83" customFormat="1" ht="15.75" customHeight="1">
      <c r="A26" s="79">
        <v>14</v>
      </c>
      <c r="B26" s="79" t="s">
        <v>32</v>
      </c>
      <c r="C26" s="80" t="s">
        <v>29</v>
      </c>
      <c r="D26" s="79">
        <v>2610</v>
      </c>
      <c r="E26" s="81">
        <v>138300</v>
      </c>
      <c r="F26" s="85" t="s">
        <v>69</v>
      </c>
      <c r="G26" s="82"/>
    </row>
    <row r="27" spans="1:7" s="83" customFormat="1" ht="15.75" customHeight="1">
      <c r="A27" s="79">
        <v>15</v>
      </c>
      <c r="B27" s="79" t="s">
        <v>70</v>
      </c>
      <c r="C27" s="80" t="s">
        <v>71</v>
      </c>
      <c r="D27" s="79">
        <v>2210</v>
      </c>
      <c r="E27" s="81">
        <v>36000</v>
      </c>
      <c r="F27" s="85" t="s">
        <v>86</v>
      </c>
      <c r="G27" s="82"/>
    </row>
    <row r="28" spans="1:7" s="83" customFormat="1" ht="28.5" customHeight="1">
      <c r="A28" s="79">
        <v>16</v>
      </c>
      <c r="B28" s="79" t="s">
        <v>72</v>
      </c>
      <c r="C28" s="80" t="s">
        <v>73</v>
      </c>
      <c r="D28" s="79">
        <v>2100</v>
      </c>
      <c r="E28" s="81">
        <v>124080</v>
      </c>
      <c r="F28" s="85" t="s">
        <v>74</v>
      </c>
      <c r="G28" s="82"/>
    </row>
    <row r="29" spans="1:7" s="83" customFormat="1" ht="28.5" customHeight="1">
      <c r="A29" s="79">
        <v>17</v>
      </c>
      <c r="B29" s="79" t="s">
        <v>72</v>
      </c>
      <c r="C29" s="80" t="s">
        <v>75</v>
      </c>
      <c r="D29" s="79">
        <v>2730</v>
      </c>
      <c r="E29" s="81">
        <v>30000</v>
      </c>
      <c r="F29" s="85" t="s">
        <v>76</v>
      </c>
      <c r="G29" s="82"/>
    </row>
    <row r="30" spans="1:7" s="83" customFormat="1" ht="28.5" customHeight="1">
      <c r="A30" s="79">
        <v>18</v>
      </c>
      <c r="B30" s="79" t="s">
        <v>77</v>
      </c>
      <c r="C30" s="80" t="s">
        <v>78</v>
      </c>
      <c r="D30" s="79">
        <v>2620</v>
      </c>
      <c r="E30" s="81">
        <v>83000</v>
      </c>
      <c r="F30" s="85" t="s">
        <v>79</v>
      </c>
      <c r="G30" s="82"/>
    </row>
    <row r="31" spans="1:7" s="83" customFormat="1" ht="28.5" customHeight="1">
      <c r="A31" s="79">
        <v>19</v>
      </c>
      <c r="B31" s="79" t="s">
        <v>72</v>
      </c>
      <c r="C31" s="80" t="s">
        <v>82</v>
      </c>
      <c r="D31" s="79">
        <v>2800</v>
      </c>
      <c r="E31" s="81">
        <v>2000</v>
      </c>
      <c r="F31" s="85" t="s">
        <v>83</v>
      </c>
      <c r="G31" s="82"/>
    </row>
    <row r="32" spans="1:7" s="11" customFormat="1" ht="26.25" customHeight="1">
      <c r="A32" s="40">
        <v>20</v>
      </c>
      <c r="B32" s="40" t="s">
        <v>77</v>
      </c>
      <c r="C32" s="50" t="s">
        <v>78</v>
      </c>
      <c r="D32" s="40">
        <v>2620</v>
      </c>
      <c r="E32" s="52">
        <v>40000</v>
      </c>
      <c r="F32" s="70" t="s">
        <v>87</v>
      </c>
      <c r="G32" s="1"/>
    </row>
    <row r="33" spans="1:7" s="11" customFormat="1" ht="21" customHeight="1">
      <c r="A33" s="72">
        <v>21</v>
      </c>
      <c r="B33" s="72" t="s">
        <v>31</v>
      </c>
      <c r="C33" s="73" t="s">
        <v>66</v>
      </c>
      <c r="D33" s="72">
        <v>2610</v>
      </c>
      <c r="E33" s="74">
        <f>50000-42605.5</f>
        <v>7394.5</v>
      </c>
      <c r="F33" s="75" t="s">
        <v>94</v>
      </c>
      <c r="G33" s="1"/>
    </row>
    <row r="34" spans="1:7" s="11" customFormat="1" ht="21" customHeight="1">
      <c r="A34" s="72">
        <v>22</v>
      </c>
      <c r="B34" s="40" t="s">
        <v>57</v>
      </c>
      <c r="C34" s="50" t="s">
        <v>49</v>
      </c>
      <c r="D34" s="40">
        <v>2610</v>
      </c>
      <c r="E34" s="74">
        <v>20000</v>
      </c>
      <c r="F34" s="75" t="s">
        <v>89</v>
      </c>
      <c r="G34" s="1"/>
    </row>
    <row r="35" spans="1:7" s="11" customFormat="1" ht="28.5" customHeight="1">
      <c r="A35" s="72">
        <v>23</v>
      </c>
      <c r="B35" s="40" t="s">
        <v>57</v>
      </c>
      <c r="C35" s="50" t="s">
        <v>49</v>
      </c>
      <c r="D35" s="40">
        <v>3210</v>
      </c>
      <c r="E35" s="74">
        <v>190000</v>
      </c>
      <c r="F35" s="70" t="s">
        <v>90</v>
      </c>
      <c r="G35" s="1"/>
    </row>
    <row r="36" spans="1:7" s="11" customFormat="1" ht="62.25">
      <c r="A36" s="40">
        <v>24</v>
      </c>
      <c r="B36" s="40" t="s">
        <v>57</v>
      </c>
      <c r="C36" s="50" t="s">
        <v>91</v>
      </c>
      <c r="D36" s="40">
        <v>3211</v>
      </c>
      <c r="E36" s="52">
        <v>207000</v>
      </c>
      <c r="F36" s="70" t="s">
        <v>92</v>
      </c>
      <c r="G36" s="76"/>
    </row>
    <row r="37" spans="1:7" s="11" customFormat="1" ht="46.5">
      <c r="A37" s="40">
        <v>25</v>
      </c>
      <c r="B37" s="40" t="s">
        <v>77</v>
      </c>
      <c r="C37" s="50" t="s">
        <v>88</v>
      </c>
      <c r="D37" s="40">
        <v>3220</v>
      </c>
      <c r="E37" s="52">
        <v>32135</v>
      </c>
      <c r="F37" s="70" t="s">
        <v>93</v>
      </c>
      <c r="G37" s="76"/>
    </row>
    <row r="38" spans="1:7" s="11" customFormat="1" ht="42.75" customHeight="1">
      <c r="A38" s="40">
        <v>26</v>
      </c>
      <c r="B38" s="40" t="s">
        <v>72</v>
      </c>
      <c r="C38" s="50" t="s">
        <v>95</v>
      </c>
      <c r="D38" s="40">
        <v>2610</v>
      </c>
      <c r="E38" s="52">
        <v>20000</v>
      </c>
      <c r="F38" s="70" t="s">
        <v>97</v>
      </c>
      <c r="G38" s="76"/>
    </row>
    <row r="39" spans="1:7" s="11" customFormat="1" ht="29.25" customHeight="1">
      <c r="A39" s="40">
        <v>27</v>
      </c>
      <c r="B39" s="40" t="s">
        <v>96</v>
      </c>
      <c r="C39" s="50" t="s">
        <v>82</v>
      </c>
      <c r="D39" s="40">
        <v>2240</v>
      </c>
      <c r="E39" s="52">
        <v>49000</v>
      </c>
      <c r="F39" s="70" t="s">
        <v>98</v>
      </c>
      <c r="G39" s="1"/>
    </row>
    <row r="40" spans="1:7" s="11" customFormat="1" ht="66" customHeight="1">
      <c r="A40" s="40">
        <v>28</v>
      </c>
      <c r="B40" s="77" t="s">
        <v>32</v>
      </c>
      <c r="C40" s="78" t="s">
        <v>29</v>
      </c>
      <c r="D40" s="40">
        <v>2610</v>
      </c>
      <c r="E40" s="52">
        <v>30000</v>
      </c>
      <c r="F40" s="70" t="s">
        <v>99</v>
      </c>
      <c r="G40" s="1"/>
    </row>
    <row r="41" spans="1:7" s="11" customFormat="1" ht="29.25" customHeight="1">
      <c r="A41" s="40">
        <v>29</v>
      </c>
      <c r="B41" s="40" t="s">
        <v>57</v>
      </c>
      <c r="C41" s="50" t="s">
        <v>49</v>
      </c>
      <c r="D41" s="40">
        <v>2610</v>
      </c>
      <c r="E41" s="52">
        <v>54000</v>
      </c>
      <c r="F41" s="70" t="s">
        <v>100</v>
      </c>
      <c r="G41" s="1"/>
    </row>
    <row r="42" spans="1:7" s="11" customFormat="1" ht="78">
      <c r="A42" s="40">
        <v>30</v>
      </c>
      <c r="B42" s="40" t="s">
        <v>57</v>
      </c>
      <c r="C42" s="50" t="s">
        <v>49</v>
      </c>
      <c r="D42" s="40">
        <v>3210</v>
      </c>
      <c r="E42" s="52">
        <v>135270</v>
      </c>
      <c r="F42" s="70" t="s">
        <v>105</v>
      </c>
      <c r="G42" s="1"/>
    </row>
    <row r="43" spans="1:7" s="11" customFormat="1" ht="78">
      <c r="A43" s="40">
        <v>31</v>
      </c>
      <c r="B43" s="40" t="s">
        <v>77</v>
      </c>
      <c r="C43" s="50" t="s">
        <v>88</v>
      </c>
      <c r="D43" s="40">
        <v>3220</v>
      </c>
      <c r="E43" s="52">
        <v>50614</v>
      </c>
      <c r="F43" s="70" t="s">
        <v>106</v>
      </c>
      <c r="G43" s="1"/>
    </row>
    <row r="44" spans="1:7" s="11" customFormat="1" ht="30.75">
      <c r="A44" s="40">
        <v>32</v>
      </c>
      <c r="B44" s="40" t="s">
        <v>107</v>
      </c>
      <c r="C44" s="50" t="s">
        <v>108</v>
      </c>
      <c r="D44" s="40">
        <v>2282</v>
      </c>
      <c r="E44" s="52">
        <v>26000</v>
      </c>
      <c r="F44" s="70" t="s">
        <v>109</v>
      </c>
      <c r="G44" s="1"/>
    </row>
    <row r="45" spans="1:7" ht="21.75" customHeight="1">
      <c r="A45" s="7" t="s">
        <v>7</v>
      </c>
      <c r="B45" s="7"/>
      <c r="C45" s="7"/>
      <c r="D45" s="7"/>
      <c r="E45" s="28">
        <f>SUM(E12:E44)</f>
        <v>2980344.5</v>
      </c>
      <c r="F45" s="30"/>
      <c r="G45" s="4"/>
    </row>
    <row r="46" spans="1:7" ht="11.25" customHeight="1" hidden="1">
      <c r="A46" s="13"/>
      <c r="B46" s="13"/>
      <c r="C46" s="13"/>
      <c r="D46" s="13"/>
      <c r="E46" s="14"/>
      <c r="F46" s="29" t="s">
        <v>21</v>
      </c>
      <c r="G46" s="4"/>
    </row>
    <row r="47" spans="1:7" ht="42" customHeight="1" hidden="1">
      <c r="A47" s="93" t="s">
        <v>14</v>
      </c>
      <c r="B47" s="93"/>
      <c r="C47" s="7"/>
      <c r="D47" s="7" t="s">
        <v>15</v>
      </c>
      <c r="E47" s="12" t="s">
        <v>16</v>
      </c>
      <c r="F47" s="29" t="s">
        <v>22</v>
      </c>
      <c r="G47" s="4"/>
    </row>
    <row r="48" spans="1:7" ht="15.75" customHeight="1" hidden="1">
      <c r="A48" s="89" t="s">
        <v>10</v>
      </c>
      <c r="B48" s="89"/>
      <c r="C48" s="8"/>
      <c r="D48" s="20" t="e">
        <f>#REF!+#REF!+#REF!+#REF!+#REF!</f>
        <v>#REF!</v>
      </c>
      <c r="E48" s="12" t="e">
        <f>D48/G6*100</f>
        <v>#REF!</v>
      </c>
      <c r="F48" s="10" t="s">
        <v>23</v>
      </c>
      <c r="G48" s="4"/>
    </row>
    <row r="49" spans="1:7" ht="15" hidden="1">
      <c r="A49" s="89" t="s">
        <v>11</v>
      </c>
      <c r="B49" s="89"/>
      <c r="C49" s="8"/>
      <c r="D49" s="20" t="e">
        <f>#REF!</f>
        <v>#REF!</v>
      </c>
      <c r="E49" s="12" t="e">
        <f>D49/G6*100</f>
        <v>#REF!</v>
      </c>
      <c r="F49" s="15"/>
      <c r="G49" s="4"/>
    </row>
    <row r="50" spans="1:7" ht="15.75" customHeight="1" hidden="1">
      <c r="A50" s="94" t="s">
        <v>12</v>
      </c>
      <c r="B50" s="95"/>
      <c r="C50" s="43"/>
      <c r="D50" s="20" t="e">
        <f>#REF!+#REF!+#REF!+#REF!+#REF!+#REF!+#REF!+#REF!</f>
        <v>#REF!</v>
      </c>
      <c r="E50" s="12" t="e">
        <f>D50/G6*100</f>
        <v>#REF!</v>
      </c>
      <c r="F50" s="15"/>
      <c r="G50" s="4"/>
    </row>
    <row r="51" spans="1:7" ht="18" customHeight="1" hidden="1">
      <c r="A51" s="87" t="s">
        <v>13</v>
      </c>
      <c r="B51" s="87"/>
      <c r="C51" s="42"/>
      <c r="D51" s="21" t="e">
        <f>#REF!+#REF!+#REF!+#REF!+#REF!+#REF!+#REF!+#REF!</f>
        <v>#REF!</v>
      </c>
      <c r="E51" s="16" t="e">
        <f>D51/G6*100</f>
        <v>#REF!</v>
      </c>
      <c r="F51" s="9"/>
      <c r="G51" s="1"/>
    </row>
    <row r="52" spans="1:7" ht="15" customHeight="1" hidden="1">
      <c r="A52" s="87" t="s">
        <v>8</v>
      </c>
      <c r="B52" s="87"/>
      <c r="C52" s="42"/>
      <c r="D52" s="21" t="e">
        <f>SUM(D48:D51)</f>
        <v>#REF!</v>
      </c>
      <c r="E52" s="16"/>
      <c r="F52" s="22" t="s">
        <v>17</v>
      </c>
      <c r="G52" s="23" t="s">
        <v>18</v>
      </c>
    </row>
    <row r="53" spans="1:7" ht="34.5" customHeight="1">
      <c r="A53" s="17"/>
      <c r="B53" s="17"/>
      <c r="C53" s="17"/>
      <c r="D53" s="18"/>
      <c r="E53" s="19"/>
      <c r="F53" s="9"/>
      <c r="G53" s="1"/>
    </row>
    <row r="54" spans="1:7" ht="27" customHeight="1">
      <c r="A54" s="99" t="s">
        <v>46</v>
      </c>
      <c r="B54" s="99"/>
      <c r="C54" s="99"/>
      <c r="D54" s="99"/>
      <c r="E54" s="99"/>
      <c r="F54" s="99"/>
      <c r="G54" s="65" t="s">
        <v>34</v>
      </c>
    </row>
    <row r="55" spans="1:7" ht="20.25" customHeight="1">
      <c r="A55" s="98" t="s">
        <v>37</v>
      </c>
      <c r="B55" s="98"/>
      <c r="C55" s="98"/>
      <c r="D55" s="98"/>
      <c r="E55" s="98"/>
      <c r="F55" s="98"/>
      <c r="G55" s="67">
        <v>570294.65</v>
      </c>
    </row>
    <row r="56" spans="1:7" ht="15.75" customHeight="1">
      <c r="A56" s="100" t="str">
        <f>A6</f>
        <v>Направлено  на 01.11.2020 року                </v>
      </c>
      <c r="B56" s="100"/>
      <c r="C56" s="100"/>
      <c r="D56" s="100"/>
      <c r="E56" s="100"/>
      <c r="F56" s="100"/>
      <c r="G56" s="66">
        <f>E64</f>
        <v>566000</v>
      </c>
    </row>
    <row r="57" spans="1:7" ht="20.25" customHeight="1">
      <c r="A57" s="100" t="str">
        <f>A7</f>
        <v>Залишок на 01.11.2020 року</v>
      </c>
      <c r="B57" s="100"/>
      <c r="C57" s="100"/>
      <c r="D57" s="100"/>
      <c r="E57" s="100"/>
      <c r="F57" s="100"/>
      <c r="G57" s="67">
        <f>G55-G56</f>
        <v>4294.650000000023</v>
      </c>
    </row>
    <row r="58" spans="1:7" ht="20.25" customHeight="1">
      <c r="A58" s="90" t="s">
        <v>0</v>
      </c>
      <c r="B58" s="90" t="s">
        <v>30</v>
      </c>
      <c r="C58" s="96" t="s">
        <v>25</v>
      </c>
      <c r="D58" s="90" t="s">
        <v>1</v>
      </c>
      <c r="E58" s="96" t="s">
        <v>2</v>
      </c>
      <c r="F58" s="96" t="s">
        <v>3</v>
      </c>
      <c r="G58" s="1"/>
    </row>
    <row r="59" spans="1:7" ht="9" customHeight="1">
      <c r="A59" s="90"/>
      <c r="B59" s="90"/>
      <c r="C59" s="97"/>
      <c r="D59" s="90"/>
      <c r="E59" s="97"/>
      <c r="F59" s="97"/>
      <c r="G59" s="1"/>
    </row>
    <row r="60" spans="1:7" ht="32.25" customHeight="1">
      <c r="A60" s="40">
        <v>1</v>
      </c>
      <c r="B60" s="40" t="s">
        <v>31</v>
      </c>
      <c r="C60" s="50" t="s">
        <v>28</v>
      </c>
      <c r="D60" s="40">
        <v>2240</v>
      </c>
      <c r="E60" s="52">
        <v>180000</v>
      </c>
      <c r="F60" s="59" t="s">
        <v>36</v>
      </c>
      <c r="G60" s="1"/>
    </row>
    <row r="61" spans="1:7" ht="17.25" customHeight="1">
      <c r="A61" s="40">
        <v>2</v>
      </c>
      <c r="B61" s="60" t="s">
        <v>31</v>
      </c>
      <c r="C61" s="61" t="s">
        <v>28</v>
      </c>
      <c r="D61" s="60">
        <v>2240</v>
      </c>
      <c r="E61" s="62">
        <v>186000</v>
      </c>
      <c r="F61" s="69" t="s">
        <v>38</v>
      </c>
      <c r="G61" s="1"/>
    </row>
    <row r="62" spans="1:7" ht="17.25" customHeight="1">
      <c r="A62" s="40">
        <v>3</v>
      </c>
      <c r="B62" s="60" t="s">
        <v>31</v>
      </c>
      <c r="C62" s="61" t="s">
        <v>28</v>
      </c>
      <c r="D62" s="60">
        <v>2240</v>
      </c>
      <c r="E62" s="62">
        <v>200000</v>
      </c>
      <c r="F62" s="69" t="s">
        <v>39</v>
      </c>
      <c r="G62" s="1"/>
    </row>
    <row r="63" spans="1:7" ht="8.25" customHeight="1">
      <c r="A63" s="40"/>
      <c r="B63" s="60"/>
      <c r="C63" s="61"/>
      <c r="D63" s="60"/>
      <c r="E63" s="62"/>
      <c r="F63" s="63"/>
      <c r="G63" s="1"/>
    </row>
    <row r="64" spans="1:7" ht="15.75" customHeight="1">
      <c r="A64" s="35" t="s">
        <v>7</v>
      </c>
      <c r="B64" s="35"/>
      <c r="C64" s="35"/>
      <c r="D64" s="35"/>
      <c r="E64" s="36">
        <f>SUM(E60:E63)</f>
        <v>566000</v>
      </c>
      <c r="F64" s="33"/>
      <c r="G64" s="1"/>
    </row>
    <row r="65" spans="1:7" ht="12" customHeight="1">
      <c r="A65" s="17"/>
      <c r="B65" s="17"/>
      <c r="C65" s="17"/>
      <c r="D65" s="18"/>
      <c r="E65" s="19"/>
      <c r="F65" s="9"/>
      <c r="G65" s="1"/>
    </row>
    <row r="66" spans="1:7" ht="13.5" customHeight="1">
      <c r="A66" s="10"/>
      <c r="B66" s="106" t="s">
        <v>45</v>
      </c>
      <c r="C66" s="106"/>
      <c r="D66" s="106"/>
      <c r="E66" s="106"/>
      <c r="F66" s="106"/>
      <c r="G66" s="1" t="s">
        <v>4</v>
      </c>
    </row>
    <row r="67" spans="1:7" ht="16.5" customHeight="1">
      <c r="A67" s="98" t="str">
        <f>A55</f>
        <v>ЗАЛИШКИ НА 01.01.2020 РОКУ</v>
      </c>
      <c r="B67" s="98"/>
      <c r="C67" s="98"/>
      <c r="D67" s="98"/>
      <c r="E67" s="98"/>
      <c r="F67" s="98"/>
      <c r="G67" s="58">
        <v>60605.5</v>
      </c>
    </row>
    <row r="68" spans="1:7" ht="14.25" customHeight="1">
      <c r="A68" s="101" t="str">
        <f>A6</f>
        <v>Направлено  на 01.11.2020 року                </v>
      </c>
      <c r="B68" s="101"/>
      <c r="C68" s="101"/>
      <c r="D68" s="101"/>
      <c r="E68" s="101"/>
      <c r="F68" s="101"/>
      <c r="G68" s="24">
        <f>E74</f>
        <v>60605.5</v>
      </c>
    </row>
    <row r="69" spans="1:7" ht="14.25" customHeight="1">
      <c r="A69" s="108" t="str">
        <f>A7</f>
        <v>Залишок на 01.11.2020 року</v>
      </c>
      <c r="B69" s="108"/>
      <c r="C69" s="108"/>
      <c r="D69" s="108"/>
      <c r="E69" s="108"/>
      <c r="F69" s="108"/>
      <c r="G69" s="26">
        <f>SUM(G67-G68)</f>
        <v>0</v>
      </c>
    </row>
    <row r="70" spans="1:7" ht="6.75" customHeight="1">
      <c r="A70" s="10"/>
      <c r="B70" s="10"/>
      <c r="C70" s="10"/>
      <c r="D70" s="10"/>
      <c r="E70" s="10"/>
      <c r="F70" s="10"/>
      <c r="G70" s="1"/>
    </row>
    <row r="71" spans="1:7" ht="34.5" customHeight="1">
      <c r="A71" s="44" t="s">
        <v>0</v>
      </c>
      <c r="B71" s="44" t="str">
        <f>B10</f>
        <v>Розпорядник коштів</v>
      </c>
      <c r="C71" s="53" t="s">
        <v>25</v>
      </c>
      <c r="D71" s="44" t="s">
        <v>1</v>
      </c>
      <c r="E71" s="45" t="s">
        <v>2</v>
      </c>
      <c r="F71" s="45" t="s">
        <v>3</v>
      </c>
      <c r="G71" s="1"/>
    </row>
    <row r="72" spans="1:7" ht="27">
      <c r="A72" s="31">
        <v>1</v>
      </c>
      <c r="B72" s="40" t="s">
        <v>32</v>
      </c>
      <c r="C72" s="50" t="s">
        <v>29</v>
      </c>
      <c r="D72" s="40">
        <v>2610</v>
      </c>
      <c r="E72" s="52">
        <v>18000</v>
      </c>
      <c r="F72" s="41" t="s">
        <v>41</v>
      </c>
      <c r="G72" s="1"/>
    </row>
    <row r="73" spans="1:7" ht="15">
      <c r="A73" s="31">
        <v>2</v>
      </c>
      <c r="B73" s="72" t="s">
        <v>31</v>
      </c>
      <c r="C73" s="73" t="s">
        <v>66</v>
      </c>
      <c r="D73" s="72">
        <v>2610</v>
      </c>
      <c r="E73" s="74">
        <v>42605.5</v>
      </c>
      <c r="F73" s="75" t="s">
        <v>94</v>
      </c>
      <c r="G73" s="1"/>
    </row>
    <row r="74" spans="1:7" ht="15">
      <c r="A74" s="35" t="s">
        <v>7</v>
      </c>
      <c r="B74" s="35"/>
      <c r="C74" s="35"/>
      <c r="D74" s="35"/>
      <c r="E74" s="36">
        <f>SUM(E72:E73)</f>
        <v>60605.5</v>
      </c>
      <c r="F74" s="33"/>
      <c r="G74" s="1"/>
    </row>
    <row r="75" spans="1:7" ht="12" customHeight="1">
      <c r="A75" s="17"/>
      <c r="B75" s="17"/>
      <c r="C75" s="17"/>
      <c r="D75" s="18"/>
      <c r="E75" s="19"/>
      <c r="F75" s="9"/>
      <c r="G75" s="1"/>
    </row>
    <row r="76" spans="1:7" ht="28.5" customHeight="1">
      <c r="A76" s="10"/>
      <c r="B76" s="107" t="s">
        <v>58</v>
      </c>
      <c r="C76" s="107"/>
      <c r="D76" s="107"/>
      <c r="E76" s="107"/>
      <c r="F76" s="107"/>
      <c r="G76" s="1" t="s">
        <v>4</v>
      </c>
    </row>
    <row r="77" spans="1:7" ht="12" customHeight="1">
      <c r="A77" s="98" t="str">
        <f>A67</f>
        <v>ЗАЛИШКИ НА 01.01.2020 РОКУ</v>
      </c>
      <c r="B77" s="98"/>
      <c r="C77" s="98"/>
      <c r="D77" s="98"/>
      <c r="E77" s="98"/>
      <c r="F77" s="98"/>
      <c r="G77" s="58">
        <v>1644400</v>
      </c>
    </row>
    <row r="78" spans="1:7" ht="12" customHeight="1">
      <c r="A78" s="101" t="str">
        <f>A68</f>
        <v>Направлено  на 01.11.2020 року                </v>
      </c>
      <c r="B78" s="101"/>
      <c r="C78" s="101"/>
      <c r="D78" s="101"/>
      <c r="E78" s="101"/>
      <c r="F78" s="101"/>
      <c r="G78" s="24">
        <f>E83</f>
        <v>1644400</v>
      </c>
    </row>
    <row r="79" spans="1:7" ht="12" customHeight="1">
      <c r="A79" s="108" t="str">
        <f>A69</f>
        <v>Залишок на 01.11.2020 року</v>
      </c>
      <c r="B79" s="108"/>
      <c r="C79" s="108"/>
      <c r="D79" s="108"/>
      <c r="E79" s="108"/>
      <c r="F79" s="108"/>
      <c r="G79" s="26">
        <f>SUM(G77-G78)</f>
        <v>0</v>
      </c>
    </row>
    <row r="80" spans="1:7" ht="12" customHeight="1">
      <c r="A80" s="10"/>
      <c r="B80" s="10"/>
      <c r="C80" s="10"/>
      <c r="D80" s="10"/>
      <c r="E80" s="10"/>
      <c r="F80" s="10"/>
      <c r="G80" s="1"/>
    </row>
    <row r="81" spans="1:7" ht="27.75" customHeight="1">
      <c r="A81" s="44" t="s">
        <v>0</v>
      </c>
      <c r="B81" s="44" t="str">
        <f>B71</f>
        <v>Розпорядник коштів</v>
      </c>
      <c r="C81" s="53" t="s">
        <v>25</v>
      </c>
      <c r="D81" s="44" t="s">
        <v>1</v>
      </c>
      <c r="E81" s="45" t="s">
        <v>2</v>
      </c>
      <c r="F81" s="44" t="s">
        <v>3</v>
      </c>
      <c r="G81" s="1"/>
    </row>
    <row r="82" spans="1:7" ht="32.25" customHeight="1">
      <c r="A82" s="31">
        <v>1</v>
      </c>
      <c r="B82" s="40" t="s">
        <v>48</v>
      </c>
      <c r="C82" s="51" t="s">
        <v>49</v>
      </c>
      <c r="D82" s="31">
        <v>2610</v>
      </c>
      <c r="E82" s="32">
        <v>1644400</v>
      </c>
      <c r="F82" s="71" t="s">
        <v>56</v>
      </c>
      <c r="G82" s="1"/>
    </row>
    <row r="83" spans="1:7" ht="12" customHeight="1">
      <c r="A83" s="35" t="s">
        <v>7</v>
      </c>
      <c r="B83" s="35"/>
      <c r="C83" s="35"/>
      <c r="D83" s="35"/>
      <c r="E83" s="36">
        <f>SUM(E82:E82)</f>
        <v>1644400</v>
      </c>
      <c r="F83" s="33"/>
      <c r="G83" s="1"/>
    </row>
    <row r="84" spans="1:7" ht="12" customHeight="1">
      <c r="A84" s="17"/>
      <c r="B84" s="17"/>
      <c r="C84" s="17"/>
      <c r="D84" s="18"/>
      <c r="E84" s="19"/>
      <c r="F84" s="9"/>
      <c r="G84" s="1"/>
    </row>
    <row r="85" spans="1:7" ht="12" customHeight="1">
      <c r="A85" s="17"/>
      <c r="B85" s="17"/>
      <c r="C85" s="17"/>
      <c r="D85" s="18"/>
      <c r="E85" s="19"/>
      <c r="F85" s="9"/>
      <c r="G85" s="1"/>
    </row>
    <row r="86" spans="1:7" ht="13.5" customHeight="1">
      <c r="A86" s="10"/>
      <c r="B86" s="106" t="s">
        <v>44</v>
      </c>
      <c r="C86" s="106"/>
      <c r="D86" s="106"/>
      <c r="E86" s="106"/>
      <c r="F86" s="106"/>
      <c r="G86" s="1" t="s">
        <v>4</v>
      </c>
    </row>
    <row r="87" spans="1:7" ht="24.75" customHeight="1">
      <c r="A87" s="98" t="str">
        <f>A67</f>
        <v>ЗАЛИШКИ НА 01.01.2020 РОКУ</v>
      </c>
      <c r="B87" s="98"/>
      <c r="C87" s="98"/>
      <c r="D87" s="98"/>
      <c r="E87" s="98"/>
      <c r="F87" s="98"/>
      <c r="G87" s="58">
        <f>185896.57+8777.24</f>
        <v>194673.81</v>
      </c>
    </row>
    <row r="88" spans="1:7" ht="14.25" customHeight="1">
      <c r="A88" s="111" t="str">
        <f>A68</f>
        <v>Направлено  на 01.11.2020 року                </v>
      </c>
      <c r="B88" s="111"/>
      <c r="C88" s="111"/>
      <c r="D88" s="111"/>
      <c r="E88" s="111"/>
      <c r="F88" s="111"/>
      <c r="G88" s="24">
        <f>E97</f>
        <v>0</v>
      </c>
    </row>
    <row r="89" spans="1:7" ht="14.25" customHeight="1">
      <c r="A89" s="108" t="str">
        <f>A7</f>
        <v>Залишок на 01.11.2020 року</v>
      </c>
      <c r="B89" s="108"/>
      <c r="C89" s="108"/>
      <c r="D89" s="108"/>
      <c r="E89" s="108"/>
      <c r="F89" s="108"/>
      <c r="G89" s="26">
        <f>SUM(G87-G88)</f>
        <v>194673.81</v>
      </c>
    </row>
    <row r="90" spans="1:7" ht="6.75" customHeight="1">
      <c r="A90" s="10"/>
      <c r="B90" s="10"/>
      <c r="D90" s="10"/>
      <c r="E90" s="10"/>
      <c r="F90" s="10"/>
      <c r="G90" s="1"/>
    </row>
    <row r="91" spans="1:7" ht="15">
      <c r="A91" s="44" t="s">
        <v>0</v>
      </c>
      <c r="B91" s="44" t="s">
        <v>9</v>
      </c>
      <c r="C91" s="53" t="s">
        <v>25</v>
      </c>
      <c r="D91" s="44" t="s">
        <v>1</v>
      </c>
      <c r="E91" s="45" t="s">
        <v>2</v>
      </c>
      <c r="F91" s="45" t="s">
        <v>3</v>
      </c>
      <c r="G91" s="1"/>
    </row>
    <row r="92" spans="1:7" ht="15">
      <c r="A92" s="57">
        <v>1</v>
      </c>
      <c r="B92" s="40" t="s">
        <v>31</v>
      </c>
      <c r="C92" s="51">
        <v>1020</v>
      </c>
      <c r="D92" s="31"/>
      <c r="E92" s="46"/>
      <c r="F92" s="68"/>
      <c r="G92" s="1"/>
    </row>
    <row r="93" spans="1:7" ht="15">
      <c r="A93" s="57">
        <v>2</v>
      </c>
      <c r="B93" s="40" t="s">
        <v>31</v>
      </c>
      <c r="C93" s="51">
        <v>1020</v>
      </c>
      <c r="D93" s="31"/>
      <c r="E93" s="46"/>
      <c r="F93" s="68"/>
      <c r="G93" s="1"/>
    </row>
    <row r="94" spans="1:7" ht="15">
      <c r="A94" s="56">
        <v>3</v>
      </c>
      <c r="B94" s="40" t="s">
        <v>31</v>
      </c>
      <c r="C94" s="51">
        <v>1020</v>
      </c>
      <c r="D94" s="31"/>
      <c r="E94" s="32"/>
      <c r="F94" s="68"/>
      <c r="G94" s="1"/>
    </row>
    <row r="95" spans="1:7" ht="15">
      <c r="A95" s="56">
        <v>4</v>
      </c>
      <c r="B95" s="40" t="s">
        <v>31</v>
      </c>
      <c r="C95" s="51">
        <v>1020</v>
      </c>
      <c r="D95" s="31"/>
      <c r="E95" s="32"/>
      <c r="F95" s="68"/>
      <c r="G95" s="1"/>
    </row>
    <row r="96" spans="1:7" ht="15">
      <c r="A96" s="57">
        <v>5</v>
      </c>
      <c r="B96" s="40" t="s">
        <v>31</v>
      </c>
      <c r="C96" s="51">
        <v>1020</v>
      </c>
      <c r="D96" s="31"/>
      <c r="E96" s="32"/>
      <c r="F96" s="68"/>
      <c r="G96" s="1"/>
    </row>
    <row r="97" spans="1:7" ht="15">
      <c r="A97" s="35" t="s">
        <v>7</v>
      </c>
      <c r="B97" s="35"/>
      <c r="C97" s="35"/>
      <c r="D97" s="35"/>
      <c r="E97" s="36">
        <f>SUM(E92:E96)</f>
        <v>0</v>
      </c>
      <c r="F97" s="33"/>
      <c r="G97" s="1"/>
    </row>
    <row r="98" spans="1:7" ht="5.25" customHeight="1">
      <c r="A98" s="47"/>
      <c r="B98" s="47"/>
      <c r="C98" s="47"/>
      <c r="D98" s="47"/>
      <c r="E98" s="48"/>
      <c r="F98" s="49"/>
      <c r="G98" s="1"/>
    </row>
    <row r="99" spans="1:7" ht="33" customHeight="1">
      <c r="A99" s="107" t="s">
        <v>43</v>
      </c>
      <c r="B99" s="107"/>
      <c r="C99" s="107"/>
      <c r="D99" s="107"/>
      <c r="E99" s="107"/>
      <c r="F99" s="107"/>
      <c r="G99" s="1" t="s">
        <v>4</v>
      </c>
    </row>
    <row r="100" spans="1:7" ht="15">
      <c r="A100" s="98" t="str">
        <f>A67</f>
        <v>ЗАЛИШКИ НА 01.01.2020 РОКУ</v>
      </c>
      <c r="B100" s="98"/>
      <c r="C100" s="98"/>
      <c r="D100" s="98"/>
      <c r="E100" s="98"/>
      <c r="F100" s="98"/>
      <c r="G100" s="58">
        <v>364911.33</v>
      </c>
    </row>
    <row r="101" spans="1:7" ht="15">
      <c r="A101" s="111" t="str">
        <f>A68</f>
        <v>Направлено  на 01.11.2020 року                </v>
      </c>
      <c r="B101" s="111"/>
      <c r="C101" s="111"/>
      <c r="D101" s="111"/>
      <c r="E101" s="111"/>
      <c r="F101" s="111"/>
      <c r="G101" s="24">
        <f>E107</f>
        <v>364911.33</v>
      </c>
    </row>
    <row r="102" spans="1:7" ht="15">
      <c r="A102" s="108" t="str">
        <f>A7</f>
        <v>Залишок на 01.11.2020 року</v>
      </c>
      <c r="B102" s="108"/>
      <c r="C102" s="108"/>
      <c r="D102" s="108"/>
      <c r="E102" s="108"/>
      <c r="F102" s="108"/>
      <c r="G102" s="26">
        <f>SUM(G100-G101)</f>
        <v>0</v>
      </c>
    </row>
    <row r="103" spans="1:7" ht="15">
      <c r="A103" s="10"/>
      <c r="B103" s="10"/>
      <c r="D103" s="10"/>
      <c r="E103" s="10"/>
      <c r="F103" s="10"/>
      <c r="G103" s="1"/>
    </row>
    <row r="104" spans="1:7" ht="15">
      <c r="A104" s="44" t="s">
        <v>0</v>
      </c>
      <c r="B104" s="44" t="s">
        <v>9</v>
      </c>
      <c r="C104" s="53" t="s">
        <v>25</v>
      </c>
      <c r="D104" s="44" t="s">
        <v>1</v>
      </c>
      <c r="E104" s="45" t="s">
        <v>2</v>
      </c>
      <c r="F104" s="45" t="s">
        <v>3</v>
      </c>
      <c r="G104" s="1"/>
    </row>
    <row r="105" spans="1:7" ht="15">
      <c r="A105" s="57">
        <v>1</v>
      </c>
      <c r="B105" s="40" t="s">
        <v>31</v>
      </c>
      <c r="C105" s="51" t="s">
        <v>84</v>
      </c>
      <c r="D105" s="31">
        <v>3110</v>
      </c>
      <c r="E105" s="46">
        <v>350000</v>
      </c>
      <c r="F105" s="46" t="s">
        <v>85</v>
      </c>
      <c r="G105" s="1"/>
    </row>
    <row r="106" spans="1:7" ht="27">
      <c r="A106" s="57">
        <v>2</v>
      </c>
      <c r="B106" s="40" t="s">
        <v>31</v>
      </c>
      <c r="C106" s="51" t="s">
        <v>84</v>
      </c>
      <c r="D106" s="31">
        <v>3110</v>
      </c>
      <c r="E106" s="46">
        <v>14911.33</v>
      </c>
      <c r="F106" s="46" t="s">
        <v>101</v>
      </c>
      <c r="G106" s="1"/>
    </row>
    <row r="107" spans="1:7" ht="15">
      <c r="A107" s="35" t="s">
        <v>7</v>
      </c>
      <c r="B107" s="31"/>
      <c r="C107" s="51"/>
      <c r="D107" s="31"/>
      <c r="E107" s="44">
        <f>E105+E106</f>
        <v>364911.33</v>
      </c>
      <c r="F107" s="34"/>
      <c r="G107" s="1"/>
    </row>
    <row r="108" spans="1:7" ht="15">
      <c r="A108" s="47"/>
      <c r="B108" s="47"/>
      <c r="C108" s="47"/>
      <c r="D108" s="47"/>
      <c r="E108" s="48"/>
      <c r="F108" s="49"/>
      <c r="G108" s="1"/>
    </row>
    <row r="109" spans="1:7" ht="12" customHeight="1">
      <c r="A109" s="17"/>
      <c r="B109" s="17"/>
      <c r="C109" s="17"/>
      <c r="D109" s="18"/>
      <c r="E109" s="19"/>
      <c r="F109" s="9"/>
      <c r="G109" s="1"/>
    </row>
    <row r="110" spans="1:7" ht="23.25" customHeight="1">
      <c r="A110" s="107" t="s">
        <v>42</v>
      </c>
      <c r="B110" s="107"/>
      <c r="C110" s="107"/>
      <c r="D110" s="107"/>
      <c r="E110" s="107"/>
      <c r="F110" s="107"/>
      <c r="G110" s="1" t="s">
        <v>4</v>
      </c>
    </row>
    <row r="111" spans="1:7" ht="15.75" customHeight="1">
      <c r="A111" s="98" t="str">
        <f>A100</f>
        <v>ЗАЛИШКИ НА 01.01.2020 РОКУ</v>
      </c>
      <c r="B111" s="98"/>
      <c r="C111" s="98"/>
      <c r="D111" s="98"/>
      <c r="E111" s="98"/>
      <c r="F111" s="98"/>
      <c r="G111" s="58">
        <v>75590.6</v>
      </c>
    </row>
    <row r="112" spans="1:7" ht="15" customHeight="1">
      <c r="A112" s="101" t="str">
        <f>A6</f>
        <v>Направлено  на 01.11.2020 року                </v>
      </c>
      <c r="B112" s="101"/>
      <c r="C112" s="101"/>
      <c r="D112" s="101"/>
      <c r="E112" s="101"/>
      <c r="F112" s="101"/>
      <c r="G112" s="24">
        <f>SUM(E116:E116)</f>
        <v>0</v>
      </c>
    </row>
    <row r="113" spans="1:7" ht="16.5" customHeight="1">
      <c r="A113" s="108" t="str">
        <f>A7</f>
        <v>Залишок на 01.11.2020 року</v>
      </c>
      <c r="B113" s="108"/>
      <c r="C113" s="108"/>
      <c r="D113" s="108"/>
      <c r="E113" s="108"/>
      <c r="F113" s="108"/>
      <c r="G113" s="26">
        <f>SUM(G111-G112)</f>
        <v>75590.6</v>
      </c>
    </row>
    <row r="114" spans="1:7" ht="12" customHeight="1">
      <c r="A114" s="10"/>
      <c r="B114" s="10"/>
      <c r="C114" s="10"/>
      <c r="D114" s="10"/>
      <c r="E114" s="10"/>
      <c r="F114" s="10"/>
      <c r="G114" s="1"/>
    </row>
    <row r="115" spans="1:7" ht="12" customHeight="1">
      <c r="A115" s="44" t="s">
        <v>0</v>
      </c>
      <c r="B115" s="44" t="s">
        <v>9</v>
      </c>
      <c r="C115" s="53" t="s">
        <v>25</v>
      </c>
      <c r="D115" s="44" t="s">
        <v>1</v>
      </c>
      <c r="E115" s="45" t="s">
        <v>2</v>
      </c>
      <c r="F115" s="45" t="s">
        <v>3</v>
      </c>
      <c r="G115" s="1"/>
    </row>
    <row r="116" spans="1:7" ht="12" customHeight="1">
      <c r="A116" s="31">
        <v>1</v>
      </c>
      <c r="B116" s="31"/>
      <c r="C116" s="31"/>
      <c r="D116" s="31"/>
      <c r="E116" s="32"/>
      <c r="F116" s="34"/>
      <c r="G116" s="1"/>
    </row>
    <row r="117" spans="1:7" ht="12" customHeight="1">
      <c r="A117" s="35" t="s">
        <v>7</v>
      </c>
      <c r="B117" s="35"/>
      <c r="C117" s="35"/>
      <c r="D117" s="35"/>
      <c r="E117" s="36">
        <f>SUM(E116:E116)</f>
        <v>0</v>
      </c>
      <c r="F117" s="33"/>
      <c r="G117" s="1"/>
    </row>
    <row r="118" spans="1:7" ht="13.5" customHeight="1">
      <c r="A118" s="17"/>
      <c r="B118" s="17"/>
      <c r="C118" s="17"/>
      <c r="D118" s="18"/>
      <c r="E118" s="19"/>
      <c r="F118" s="9"/>
      <c r="G118" s="1"/>
    </row>
    <row r="119" spans="1:7" ht="13.5" customHeight="1">
      <c r="A119" s="54"/>
      <c r="B119" s="54" t="s">
        <v>40</v>
      </c>
      <c r="C119" s="54"/>
      <c r="D119" s="54"/>
      <c r="E119" s="64">
        <f>G5+G67+G87+G100+G55+G111+G77</f>
        <v>6356662.33</v>
      </c>
      <c r="F119" s="54"/>
      <c r="G119" s="1"/>
    </row>
    <row r="120" spans="1:7" ht="15">
      <c r="A120" s="54"/>
      <c r="B120" s="54" t="s">
        <v>33</v>
      </c>
      <c r="C120" s="54"/>
      <c r="D120" s="54"/>
      <c r="E120" s="64">
        <f>G6+G56+G68+G78+G88+G101+G112</f>
        <v>5616261.33</v>
      </c>
      <c r="F120" s="54"/>
      <c r="G120" s="1"/>
    </row>
    <row r="121" spans="1:7" ht="15.75" customHeight="1">
      <c r="A121" s="5" t="s">
        <v>47</v>
      </c>
      <c r="B121" s="5"/>
      <c r="C121" s="5"/>
      <c r="D121" s="5"/>
      <c r="E121" s="5"/>
      <c r="F121" s="5"/>
      <c r="G121" s="1"/>
    </row>
    <row r="122" spans="1:7" ht="16.5" customHeight="1">
      <c r="A122" s="5" t="s">
        <v>5</v>
      </c>
      <c r="B122" s="5"/>
      <c r="C122" s="5"/>
      <c r="D122" s="5"/>
      <c r="E122" s="5"/>
      <c r="F122" s="6" t="s">
        <v>20</v>
      </c>
      <c r="G122" s="1"/>
    </row>
    <row r="123" ht="12.75">
      <c r="E123" s="37"/>
    </row>
    <row r="124" ht="12.75">
      <c r="G124" s="37"/>
    </row>
    <row r="125" ht="12.75">
      <c r="G125" s="37"/>
    </row>
    <row r="126" ht="12.75">
      <c r="G126" s="37"/>
    </row>
  </sheetData>
  <sheetProtection/>
  <autoFilter ref="A10:J52"/>
  <mergeCells count="53">
    <mergeCell ref="A113:F113"/>
    <mergeCell ref="A100:F100"/>
    <mergeCell ref="A101:F101"/>
    <mergeCell ref="A102:F102"/>
    <mergeCell ref="A110:F110"/>
    <mergeCell ref="A88:F88"/>
    <mergeCell ref="A89:F89"/>
    <mergeCell ref="A111:F111"/>
    <mergeCell ref="A112:F112"/>
    <mergeCell ref="A99:F99"/>
    <mergeCell ref="A68:F68"/>
    <mergeCell ref="A69:F69"/>
    <mergeCell ref="B10:B11"/>
    <mergeCell ref="D10:D11"/>
    <mergeCell ref="E10:E11"/>
    <mergeCell ref="E58:E59"/>
    <mergeCell ref="F58:F59"/>
    <mergeCell ref="B23:B24"/>
    <mergeCell ref="F10:F11"/>
    <mergeCell ref="B66:F66"/>
    <mergeCell ref="B86:F86"/>
    <mergeCell ref="A87:F87"/>
    <mergeCell ref="B76:F76"/>
    <mergeCell ref="A77:F77"/>
    <mergeCell ref="A78:F78"/>
    <mergeCell ref="A79:F79"/>
    <mergeCell ref="A6:F6"/>
    <mergeCell ref="E8:F8"/>
    <mergeCell ref="A7:F7"/>
    <mergeCell ref="B8:D8"/>
    <mergeCell ref="B2:F2"/>
    <mergeCell ref="B3:F3"/>
    <mergeCell ref="B4:F4"/>
    <mergeCell ref="A5:F5"/>
    <mergeCell ref="A67:F67"/>
    <mergeCell ref="A54:F54"/>
    <mergeCell ref="A55:F55"/>
    <mergeCell ref="A58:A59"/>
    <mergeCell ref="B58:B59"/>
    <mergeCell ref="A56:F56"/>
    <mergeCell ref="A57:F57"/>
    <mergeCell ref="C58:C59"/>
    <mergeCell ref="D58:D59"/>
    <mergeCell ref="A52:B52"/>
    <mergeCell ref="F16:F17"/>
    <mergeCell ref="A49:B49"/>
    <mergeCell ref="A10:A11"/>
    <mergeCell ref="F13:F14"/>
    <mergeCell ref="A51:B51"/>
    <mergeCell ref="A47:B47"/>
    <mergeCell ref="A50:B50"/>
    <mergeCell ref="C10:C11"/>
    <mergeCell ref="A48:B48"/>
  </mergeCells>
  <printOptions/>
  <pageMargins left="0.3937007874015748" right="0" top="0.47" bottom="0.35" header="0" footer="0"/>
  <pageSetup fitToHeight="2" horizontalDpi="600" verticalDpi="600" orientation="portrait" paperSize="9" scale="59" r:id="rId1"/>
  <rowBreaks count="1" manualBreakCount="1">
    <brk id="4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User108</cp:lastModifiedBy>
  <cp:lastPrinted>2020-11-02T10:18:44Z</cp:lastPrinted>
  <dcterms:created xsi:type="dcterms:W3CDTF">2003-05-22T08:26:54Z</dcterms:created>
  <dcterms:modified xsi:type="dcterms:W3CDTF">2020-11-09T07:14:00Z</dcterms:modified>
  <cp:category/>
  <cp:version/>
  <cp:contentType/>
  <cp:contentStatus/>
</cp:coreProperties>
</file>